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0620" windowHeight="7980" activeTab="0"/>
  </bookViews>
  <sheets>
    <sheet name="Calculator" sheetId="1" r:id="rId1"/>
    <sheet name="Conversion Chart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<sst xmlns="http://schemas.openxmlformats.org/spreadsheetml/2006/main" count="25" uniqueCount="17">
  <si>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Exhaust flow rate (CFM) =</t>
  </si>
  <si>
    <t>4" Exhaust Duct:</t>
  </si>
  <si>
    <t>6" Exhaust Duct:</t>
  </si>
  <si>
    <t>8" Exhaust Duct:</t>
  </si>
  <si>
    <t>10" Exhaust Duct:</t>
  </si>
  <si>
    <t>Enter velocity pressure in inches of water =</t>
  </si>
  <si>
    <t>Flowrate (CFM)</t>
  </si>
  <si>
    <t>4"</t>
  </si>
  <si>
    <t>6"</t>
  </si>
  <si>
    <t>8"</t>
  </si>
  <si>
    <t>10"</t>
  </si>
  <si>
    <t>specific exhaust duct size (in. of H2O)</t>
  </si>
  <si>
    <t>12"</t>
  </si>
  <si>
    <t xml:space="preserve">               EXHAUST FLOWRATE CONVERSION CHART</t>
  </si>
  <si>
    <t xml:space="preserve">                  Velocity pressure reading corresponding to</t>
  </si>
  <si>
    <t>12" Exhaust Duct:</t>
  </si>
  <si>
    <t>Exhaust flow rate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</si>
</sst>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0.0000"/>
    <numFmt numFmtId="167" formatCode="0.0"/>
    <numFmt numFmtId="168" formatCode="0.0000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4" Exhaust Duct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"/>
          <c:y val="0.196"/>
          <c:w val="0.8395"/>
          <c:h val="0.6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'Conversion Chart'!$A$6:$A$25</c:f>
              <c:numCach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'Conversion Chart'!$B$6:$B$25</c:f>
              <c:numCache>
                <c:ptCount val="20"/>
                <c:pt idx="0">
                  <c:v>0.02059190199538596</c:v>
                </c:pt>
                <c:pt idx="1">
                  <c:v>0.08236760798154384</c:v>
                </c:pt>
                <c:pt idx="2">
                  <c:v>0.18532711795847367</c:v>
                </c:pt>
                <c:pt idx="3">
                  <c:v>0.32947043192617537</c:v>
                </c:pt>
                <c:pt idx="4">
                  <c:v>0.5147975498846492</c:v>
                </c:pt>
                <c:pt idx="5">
                  <c:v>0.7413084718338947</c:v>
                </c:pt>
                <c:pt idx="6">
                  <c:v>1.0090031977739125</c:v>
                </c:pt>
                <c:pt idx="7">
                  <c:v>1.3178817277047015</c:v>
                </c:pt>
                <c:pt idx="8">
                  <c:v>1.667944061626263</c:v>
                </c:pt>
                <c:pt idx="9">
                  <c:v>2.059190199538597</c:v>
                </c:pt>
                <c:pt idx="10">
                  <c:v>2.4916201414417016</c:v>
                </c:pt>
                <c:pt idx="11">
                  <c:v>2.965233887335579</c:v>
                </c:pt>
                <c:pt idx="12">
                  <c:v>3.4800314372202283</c:v>
                </c:pt>
                <c:pt idx="13">
                  <c:v>4.03601279109565</c:v>
                </c:pt>
                <c:pt idx="14">
                  <c:v>4.633177948961842</c:v>
                </c:pt>
                <c:pt idx="15">
                  <c:v>5.271526910818806</c:v>
                </c:pt>
                <c:pt idx="16">
                  <c:v>5.951059676666544</c:v>
                </c:pt>
                <c:pt idx="17">
                  <c:v>6.671776246505052</c:v>
                </c:pt>
                <c:pt idx="18">
                  <c:v>7.4336766203343325</c:v>
                </c:pt>
                <c:pt idx="19">
                  <c:v>8.236760798154387</c:v>
                </c:pt>
              </c:numCache>
            </c:numRef>
          </c:yVal>
          <c:smooth val="0"/>
        </c:ser>
        <c:axId val="41665331"/>
        <c:axId val="39443660"/>
      </c:scatterChart>
      <c:valAx>
        <c:axId val="41665331"/>
        <c:scaling>
          <c:orientation val="minMax"/>
          <c:max val="10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660"/>
        <c:crosses val="autoZero"/>
        <c:crossBetween val="midCat"/>
        <c:dispUnits/>
        <c:majorUnit val="100"/>
        <c:minorUnit val="20"/>
      </c:valAx>
      <c:valAx>
        <c:axId val="39443660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Pressure (in. of H2O)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533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6" Exhaust Duct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9525"/>
          <c:w val="0.83975"/>
          <c:h val="0.665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'Conversion Chart'!$A$6:$A$25</c:f>
              <c:numCach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'Conversion Chart'!$C$6:$C$25</c:f>
              <c:numCache>
                <c:ptCount val="20"/>
                <c:pt idx="0">
                  <c:v>0.004057166446352467</c:v>
                </c:pt>
                <c:pt idx="1">
                  <c:v>0.01622866578540987</c:v>
                </c:pt>
                <c:pt idx="2">
                  <c:v>0.036514498017172194</c:v>
                </c:pt>
                <c:pt idx="3">
                  <c:v>0.06491466314163948</c:v>
                </c:pt>
                <c:pt idx="4">
                  <c:v>0.10142916115881169</c:v>
                </c:pt>
                <c:pt idx="5">
                  <c:v>0.14605799206868877</c:v>
                </c:pt>
                <c:pt idx="6">
                  <c:v>0.19880115587127084</c:v>
                </c:pt>
                <c:pt idx="7">
                  <c:v>0.2596586525665579</c:v>
                </c:pt>
                <c:pt idx="8">
                  <c:v>0.3286304821545499</c:v>
                </c:pt>
                <c:pt idx="9">
                  <c:v>0.40571664463524676</c:v>
                </c:pt>
                <c:pt idx="10">
                  <c:v>0.4909171400086484</c:v>
                </c:pt>
                <c:pt idx="11">
                  <c:v>0.5842319682747551</c:v>
                </c:pt>
                <c:pt idx="12">
                  <c:v>0.6856611294335668</c:v>
                </c:pt>
                <c:pt idx="13">
                  <c:v>0.7952046234850834</c:v>
                </c:pt>
                <c:pt idx="14">
                  <c:v>0.9128624504293049</c:v>
                </c:pt>
                <c:pt idx="15">
                  <c:v>1.0386346102662316</c:v>
                </c:pt>
                <c:pt idx="16">
                  <c:v>1.1725211029958629</c:v>
                </c:pt>
                <c:pt idx="17">
                  <c:v>1.3145219286181995</c:v>
                </c:pt>
                <c:pt idx="18">
                  <c:v>1.4646370871332404</c:v>
                </c:pt>
                <c:pt idx="19">
                  <c:v>1.622866578540987</c:v>
                </c:pt>
              </c:numCache>
            </c:numRef>
          </c:yVal>
          <c:smooth val="0"/>
        </c:ser>
        <c:axId val="19448621"/>
        <c:axId val="40819862"/>
      </c:scatterChart>
      <c:valAx>
        <c:axId val="19448621"/>
        <c:scaling>
          <c:orientation val="minMax"/>
          <c:max val="10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9862"/>
        <c:crosses val="autoZero"/>
        <c:crossBetween val="midCat"/>
        <c:dispUnits/>
        <c:majorUnit val="100"/>
        <c:minorUnit val="20"/>
      </c:valAx>
      <c:valAx>
        <c:axId val="4081986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Pressure (in. of H2O)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862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8" Exhaust Duct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96"/>
          <c:w val="0.83975"/>
          <c:h val="0.6645"/>
        </c:manualLayout>
      </c:layout>
      <c:scatterChart>
        <c:scatterStyle val="line"/>
        <c:varyColors val="0"/>
        <c:ser>
          <c:idx val="2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'Conversion Chart'!$A$6:$A$25</c:f>
              <c:numCach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'Conversion Chart'!$D$6:$D$25</c:f>
              <c:numCache>
                <c:ptCount val="20"/>
                <c:pt idx="0">
                  <c:v>0.0012796291180127944</c:v>
                </c:pt>
                <c:pt idx="1">
                  <c:v>0.005118516472051178</c:v>
                </c:pt>
                <c:pt idx="2">
                  <c:v>0.011516662062115152</c:v>
                </c:pt>
                <c:pt idx="3">
                  <c:v>0.02047406588820471</c:v>
                </c:pt>
                <c:pt idx="4">
                  <c:v>0.03199072795031987</c:v>
                </c:pt>
                <c:pt idx="5">
                  <c:v>0.04606664824846061</c:v>
                </c:pt>
                <c:pt idx="6">
                  <c:v>0.06270182678262694</c:v>
                </c:pt>
                <c:pt idx="7">
                  <c:v>0.08189626355281884</c:v>
                </c:pt>
                <c:pt idx="8">
                  <c:v>0.10364995855903636</c:v>
                </c:pt>
                <c:pt idx="9">
                  <c:v>0.12796291180127947</c:v>
                </c:pt>
                <c:pt idx="10">
                  <c:v>0.15483512327954813</c:v>
                </c:pt>
                <c:pt idx="11">
                  <c:v>0.18426659299384243</c:v>
                </c:pt>
                <c:pt idx="12">
                  <c:v>0.21625732094416228</c:v>
                </c:pt>
                <c:pt idx="13">
                  <c:v>0.25080730713050775</c:v>
                </c:pt>
                <c:pt idx="14">
                  <c:v>0.28791655155287876</c:v>
                </c:pt>
                <c:pt idx="15">
                  <c:v>0.3275850542112754</c:v>
                </c:pt>
                <c:pt idx="16">
                  <c:v>0.3698128151056977</c:v>
                </c:pt>
                <c:pt idx="17">
                  <c:v>0.41459983423614544</c:v>
                </c:pt>
                <c:pt idx="18">
                  <c:v>0.4619461116026188</c:v>
                </c:pt>
                <c:pt idx="19">
                  <c:v>0.5118516472051179</c:v>
                </c:pt>
              </c:numCache>
            </c:numRef>
          </c:yVal>
          <c:smooth val="0"/>
        </c:ser>
        <c:axId val="31834439"/>
        <c:axId val="18074496"/>
      </c:scatterChart>
      <c:valAx>
        <c:axId val="31834439"/>
        <c:scaling>
          <c:orientation val="minMax"/>
          <c:max val="10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4496"/>
        <c:crosses val="autoZero"/>
        <c:crossBetween val="midCat"/>
        <c:dispUnits/>
        <c:majorUnit val="100"/>
        <c:minorUnit val="20"/>
      </c:valAx>
      <c:valAx>
        <c:axId val="18074496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Pressure   (in. of H2O)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43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10" Exhaust Duct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96"/>
          <c:w val="0.83975"/>
          <c:h val="0.6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'Conversion Chart'!$A$6:$A$25</c:f>
              <c:numCach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'Conversion Chart'!$E$6:$E$25</c:f>
              <c:numCache>
                <c:ptCount val="20"/>
                <c:pt idx="0">
                  <c:v>0.0005247373325581224</c:v>
                </c:pt>
                <c:pt idx="1">
                  <c:v>0.0020989493302324895</c:v>
                </c:pt>
                <c:pt idx="2">
                  <c:v>0.004722635993023102</c:v>
                </c:pt>
                <c:pt idx="3">
                  <c:v>0.008395797320929958</c:v>
                </c:pt>
                <c:pt idx="4">
                  <c:v>0.01311843331395306</c:v>
                </c:pt>
                <c:pt idx="5">
                  <c:v>0.01889054397209241</c:v>
                </c:pt>
                <c:pt idx="6">
                  <c:v>0.025712129295347996</c:v>
                </c:pt>
                <c:pt idx="7">
                  <c:v>0.03358318928371983</c:v>
                </c:pt>
                <c:pt idx="8">
                  <c:v>0.04250372393720792</c:v>
                </c:pt>
                <c:pt idx="9">
                  <c:v>0.05247373325581224</c:v>
                </c:pt>
                <c:pt idx="10">
                  <c:v>0.0634932172395328</c:v>
                </c:pt>
                <c:pt idx="11">
                  <c:v>0.07556217588836964</c:v>
                </c:pt>
                <c:pt idx="12">
                  <c:v>0.08868060920232268</c:v>
                </c:pt>
                <c:pt idx="13">
                  <c:v>0.10284851718139199</c:v>
                </c:pt>
                <c:pt idx="14">
                  <c:v>0.11806589982557755</c:v>
                </c:pt>
                <c:pt idx="15">
                  <c:v>0.13433275713487933</c:v>
                </c:pt>
                <c:pt idx="16">
                  <c:v>0.15164908910929736</c:v>
                </c:pt>
                <c:pt idx="17">
                  <c:v>0.1700148957488317</c:v>
                </c:pt>
                <c:pt idx="18">
                  <c:v>0.1894301770534822</c:v>
                </c:pt>
                <c:pt idx="19">
                  <c:v>0.20989493302324896</c:v>
                </c:pt>
              </c:numCache>
            </c:numRef>
          </c:yVal>
          <c:smooth val="0"/>
        </c:ser>
        <c:axId val="28452737"/>
        <c:axId val="54748042"/>
      </c:scatterChart>
      <c:valAx>
        <c:axId val="28452737"/>
        <c:scaling>
          <c:orientation val="minMax"/>
          <c:max val="10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crossBetween val="midCat"/>
        <c:dispUnits/>
        <c:majorUnit val="100"/>
        <c:minorUnit val="20"/>
      </c:valAx>
      <c:valAx>
        <c:axId val="54748042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Pressure (in. of H2O)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2737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12" Exhaust Duct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96"/>
          <c:w val="0.83975"/>
          <c:h val="0.6645"/>
        </c:manualLayout>
      </c:layout>
      <c:scatterChart>
        <c:scatterStyle val="line"/>
        <c:varyColors val="0"/>
        <c:ser>
          <c:idx val="4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'Conversion Chart'!$A$6:$A$25</c:f>
              <c:numCach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'Conversion Chart'!$F$6:$F$25</c:f>
              <c:numCache>
                <c:ptCount val="20"/>
                <c:pt idx="0">
                  <c:v>0.0002529272687785733</c:v>
                </c:pt>
                <c:pt idx="1">
                  <c:v>0.0010117090751142932</c:v>
                </c:pt>
                <c:pt idx="2">
                  <c:v>0.00227634541900716</c:v>
                </c:pt>
                <c:pt idx="3">
                  <c:v>0.004046836300457173</c:v>
                </c:pt>
                <c:pt idx="4">
                  <c:v>0.006323181719464333</c:v>
                </c:pt>
                <c:pt idx="5">
                  <c:v>0.00910538167602864</c:v>
                </c:pt>
                <c:pt idx="6">
                  <c:v>0.012393436170150093</c:v>
                </c:pt>
                <c:pt idx="7">
                  <c:v>0.01618734520182869</c:v>
                </c:pt>
                <c:pt idx="8">
                  <c:v>0.02048710877106444</c:v>
                </c:pt>
                <c:pt idx="9">
                  <c:v>0.025292726877857333</c:v>
                </c:pt>
                <c:pt idx="10">
                  <c:v>0.030604199522207373</c:v>
                </c:pt>
                <c:pt idx="11">
                  <c:v>0.03642152670411456</c:v>
                </c:pt>
                <c:pt idx="12">
                  <c:v>0.042744708423578893</c:v>
                </c:pt>
                <c:pt idx="13">
                  <c:v>0.04957374468060037</c:v>
                </c:pt>
                <c:pt idx="14">
                  <c:v>0.056908635475179</c:v>
                </c:pt>
                <c:pt idx="15">
                  <c:v>0.06474938080731477</c:v>
                </c:pt>
                <c:pt idx="16">
                  <c:v>0.0730959806770077</c:v>
                </c:pt>
                <c:pt idx="17">
                  <c:v>0.08194843508425775</c:v>
                </c:pt>
                <c:pt idx="18">
                  <c:v>0.09130674402906498</c:v>
                </c:pt>
                <c:pt idx="19">
                  <c:v>0.10117090751142933</c:v>
                </c:pt>
              </c:numCache>
            </c:numRef>
          </c:yVal>
          <c:smooth val="0"/>
        </c:ser>
        <c:axId val="22970331"/>
        <c:axId val="5406388"/>
      </c:scatterChart>
      <c:valAx>
        <c:axId val="22970331"/>
        <c:scaling>
          <c:orientation val="minMax"/>
          <c:max val="10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crossBetween val="midCat"/>
        <c:dispUnits/>
        <c:majorUnit val="100"/>
        <c:minorUnit val="20"/>
      </c:valAx>
      <c:valAx>
        <c:axId val="540638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Pressure (in. of H2O)</a:t>
                </a:r>
              </a:p>
            </c:rich>
          </c:tx>
          <c:layout>
            <c:manualLayout>
              <c:xMode val="factor"/>
              <c:yMode val="factor"/>
              <c:x val="-0.033"/>
              <c:y val="-0.0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0331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6</xdr:col>
      <xdr:colOff>47625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47625" y="209550"/>
        <a:ext cx="3657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66675</xdr:rowOff>
    </xdr:from>
    <xdr:to>
      <xdr:col>13</xdr:col>
      <xdr:colOff>9525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4267200" y="228600"/>
        <a:ext cx="36671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6</xdr:col>
      <xdr:colOff>66675</xdr:colOff>
      <xdr:row>31</xdr:row>
      <xdr:rowOff>47625</xdr:rowOff>
    </xdr:to>
    <xdr:graphicFrame>
      <xdr:nvGraphicFramePr>
        <xdr:cNvPr id="3" name="Chart 4"/>
        <xdr:cNvGraphicFramePr/>
      </xdr:nvGraphicFramePr>
      <xdr:xfrm>
        <a:off x="57150" y="2752725"/>
        <a:ext cx="36671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13</xdr:col>
      <xdr:colOff>9525</xdr:colOff>
      <xdr:row>31</xdr:row>
      <xdr:rowOff>47625</xdr:rowOff>
    </xdr:to>
    <xdr:graphicFrame>
      <xdr:nvGraphicFramePr>
        <xdr:cNvPr id="4" name="Chart 5"/>
        <xdr:cNvGraphicFramePr/>
      </xdr:nvGraphicFramePr>
      <xdr:xfrm>
        <a:off x="4267200" y="2752725"/>
        <a:ext cx="366712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6</xdr:col>
      <xdr:colOff>9525</xdr:colOff>
      <xdr:row>49</xdr:row>
      <xdr:rowOff>66675</xdr:rowOff>
    </xdr:to>
    <xdr:graphicFrame>
      <xdr:nvGraphicFramePr>
        <xdr:cNvPr id="5" name="Chart 6"/>
        <xdr:cNvGraphicFramePr/>
      </xdr:nvGraphicFramePr>
      <xdr:xfrm>
        <a:off x="0" y="5686425"/>
        <a:ext cx="3667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9" sqref="E19"/>
    </sheetView>
  </sheetViews>
  <sheetFormatPr defaultColWidth="9.140625" defaultRowHeight="12.75"/>
  <sheetData>
    <row r="1" ht="15">
      <c r="D1" s="3" t="s">
        <v>16</v>
      </c>
    </row>
    <row r="3" spans="1:7" ht="12.75">
      <c r="A3" s="1" t="s">
        <v>1</v>
      </c>
      <c r="G3" s="1" t="s">
        <v>2</v>
      </c>
    </row>
    <row r="4" ht="13.5" thickBot="1"/>
    <row r="5" spans="1:11" ht="13.5" thickBot="1">
      <c r="A5" t="s">
        <v>5</v>
      </c>
      <c r="E5" s="2"/>
      <c r="G5" t="s">
        <v>5</v>
      </c>
      <c r="K5" s="2"/>
    </row>
    <row r="6" ht="13.5" thickBot="1"/>
    <row r="7" spans="1:10" ht="13.5" thickBot="1">
      <c r="A7" t="s">
        <v>0</v>
      </c>
      <c r="D7" s="2">
        <f>(SQRT(E5))*4005*0.087</f>
        <v>0</v>
      </c>
      <c r="G7" t="s">
        <v>0</v>
      </c>
      <c r="J7" s="2">
        <f>(SQRT(K5))*4005*0.196</f>
        <v>0</v>
      </c>
    </row>
    <row r="10" spans="1:7" ht="12.75">
      <c r="A10" s="1" t="s">
        <v>3</v>
      </c>
      <c r="G10" s="1" t="s">
        <v>4</v>
      </c>
    </row>
    <row r="11" ht="13.5" thickBot="1"/>
    <row r="12" spans="1:11" ht="13.5" thickBot="1">
      <c r="A12" t="s">
        <v>5</v>
      </c>
      <c r="E12" s="2"/>
      <c r="G12" t="s">
        <v>5</v>
      </c>
      <c r="K12" s="2"/>
    </row>
    <row r="13" ht="13.5" thickBot="1"/>
    <row r="14" spans="1:10" ht="13.5" thickBot="1">
      <c r="A14" t="s">
        <v>0</v>
      </c>
      <c r="D14" s="2">
        <f>(SQRT(E12))*4005*0.349</f>
        <v>0</v>
      </c>
      <c r="G14" t="s">
        <v>0</v>
      </c>
      <c r="J14" s="2">
        <f>(SQRT(K12))*4005*0.545</f>
        <v>0</v>
      </c>
    </row>
    <row r="17" ht="12.75">
      <c r="A17" s="1" t="s">
        <v>15</v>
      </c>
    </row>
    <row r="18" ht="13.5" thickBot="1"/>
    <row r="19" spans="1:5" ht="13.5" thickBot="1">
      <c r="A19" t="s">
        <v>5</v>
      </c>
      <c r="E19" s="2"/>
    </row>
    <row r="20" ht="13.5" thickBot="1"/>
    <row r="21" spans="1:4" ht="13.5" thickBot="1">
      <c r="A21" t="s">
        <v>0</v>
      </c>
      <c r="D21" s="2">
        <f>(SQRT(E19))*4005*0.785</f>
        <v>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6" width="12.7109375" style="0" customWidth="1"/>
  </cols>
  <sheetData>
    <row r="1" ht="17.25">
      <c r="A1" s="4" t="s">
        <v>13</v>
      </c>
    </row>
    <row r="3" spans="1:6" ht="12.75">
      <c r="A3" s="11"/>
      <c r="B3" s="10" t="s">
        <v>14</v>
      </c>
      <c r="C3" s="5"/>
      <c r="D3" s="5"/>
      <c r="E3" s="5"/>
      <c r="F3" s="6"/>
    </row>
    <row r="4" spans="1:6" ht="12.75">
      <c r="A4" s="12"/>
      <c r="B4" s="8"/>
      <c r="C4" s="7" t="s">
        <v>11</v>
      </c>
      <c r="D4" s="8"/>
      <c r="E4" s="8"/>
      <c r="F4" s="9"/>
    </row>
    <row r="5" spans="1:6" ht="12.75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12</v>
      </c>
    </row>
    <row r="6" spans="1:6" ht="12.75">
      <c r="A6" s="15">
        <v>50</v>
      </c>
      <c r="B6" s="16">
        <f>(A6/(4005*0.087))^2</f>
        <v>0.02059190199538596</v>
      </c>
      <c r="C6" s="17">
        <f>(A6/(4005*0.196))^2</f>
        <v>0.004057166446352467</v>
      </c>
      <c r="D6" s="17">
        <f>(A6/(4005*0.349))^2</f>
        <v>0.0012796291180127944</v>
      </c>
      <c r="E6" s="18">
        <f>(A6/(4005*0.545))^2</f>
        <v>0.0005247373325581224</v>
      </c>
      <c r="F6" s="18">
        <f>(A6/(4005*0.785))^2</f>
        <v>0.0002529272687785733</v>
      </c>
    </row>
    <row r="7" spans="1:6" ht="12.75">
      <c r="A7" s="15">
        <v>100</v>
      </c>
      <c r="B7" s="16">
        <f aca="true" t="shared" si="0" ref="B7:B25">(A7/(4005*0.087))^2</f>
        <v>0.08236760798154384</v>
      </c>
      <c r="C7" s="16">
        <f aca="true" t="shared" si="1" ref="C7:C25">(A7/(4005*0.196))^2</f>
        <v>0.01622866578540987</v>
      </c>
      <c r="D7" s="17">
        <f aca="true" t="shared" si="2" ref="D7:D25">(A7/(4005*0.349))^2</f>
        <v>0.005118516472051178</v>
      </c>
      <c r="E7" s="17">
        <f aca="true" t="shared" si="3" ref="E7:E25">(A7/(4005*0.545))^2</f>
        <v>0.0020989493302324895</v>
      </c>
      <c r="F7" s="17">
        <f aca="true" t="shared" si="4" ref="F7:F25">(A7/(4005*0.785))^2</f>
        <v>0.0010117090751142932</v>
      </c>
    </row>
    <row r="8" spans="1:6" ht="12.75">
      <c r="A8" s="15">
        <v>150</v>
      </c>
      <c r="B8" s="19">
        <f t="shared" si="0"/>
        <v>0.18532711795847367</v>
      </c>
      <c r="C8" s="16">
        <f t="shared" si="1"/>
        <v>0.036514498017172194</v>
      </c>
      <c r="D8" s="16">
        <f t="shared" si="2"/>
        <v>0.011516662062115152</v>
      </c>
      <c r="E8" s="17">
        <f t="shared" si="3"/>
        <v>0.004722635993023102</v>
      </c>
      <c r="F8" s="17">
        <f t="shared" si="4"/>
        <v>0.00227634541900716</v>
      </c>
    </row>
    <row r="9" spans="1:6" ht="12.75">
      <c r="A9" s="15">
        <v>200</v>
      </c>
      <c r="B9" s="19">
        <f t="shared" si="0"/>
        <v>0.32947043192617537</v>
      </c>
      <c r="C9" s="16">
        <f t="shared" si="1"/>
        <v>0.06491466314163948</v>
      </c>
      <c r="D9" s="16">
        <f t="shared" si="2"/>
        <v>0.02047406588820471</v>
      </c>
      <c r="E9" s="17">
        <f t="shared" si="3"/>
        <v>0.008395797320929958</v>
      </c>
      <c r="F9" s="17">
        <f t="shared" si="4"/>
        <v>0.004046836300457173</v>
      </c>
    </row>
    <row r="10" spans="1:6" ht="12.75">
      <c r="A10" s="15">
        <v>250</v>
      </c>
      <c r="B10" s="19">
        <f t="shared" si="0"/>
        <v>0.5147975498846492</v>
      </c>
      <c r="C10" s="19">
        <f t="shared" si="1"/>
        <v>0.10142916115881169</v>
      </c>
      <c r="D10" s="16">
        <f t="shared" si="2"/>
        <v>0.03199072795031987</v>
      </c>
      <c r="E10" s="16">
        <f t="shared" si="3"/>
        <v>0.01311843331395306</v>
      </c>
      <c r="F10" s="17">
        <f t="shared" si="4"/>
        <v>0.006323181719464333</v>
      </c>
    </row>
    <row r="11" spans="1:6" ht="12.75">
      <c r="A11" s="15">
        <v>300</v>
      </c>
      <c r="B11" s="19">
        <f t="shared" si="0"/>
        <v>0.7413084718338947</v>
      </c>
      <c r="C11" s="19">
        <f t="shared" si="1"/>
        <v>0.14605799206868877</v>
      </c>
      <c r="D11" s="16">
        <f t="shared" si="2"/>
        <v>0.04606664824846061</v>
      </c>
      <c r="E11" s="16">
        <f t="shared" si="3"/>
        <v>0.01889054397209241</v>
      </c>
      <c r="F11" s="17">
        <f t="shared" si="4"/>
        <v>0.00910538167602864</v>
      </c>
    </row>
    <row r="12" spans="1:6" ht="12.75">
      <c r="A12" s="15">
        <v>350</v>
      </c>
      <c r="B12" s="20">
        <f t="shared" si="0"/>
        <v>1.0090031977739125</v>
      </c>
      <c r="C12" s="19">
        <f t="shared" si="1"/>
        <v>0.19880115587127084</v>
      </c>
      <c r="D12" s="16">
        <f t="shared" si="2"/>
        <v>0.06270182678262694</v>
      </c>
      <c r="E12" s="16">
        <f t="shared" si="3"/>
        <v>0.025712129295347996</v>
      </c>
      <c r="F12" s="16">
        <f t="shared" si="4"/>
        <v>0.012393436170150093</v>
      </c>
    </row>
    <row r="13" spans="1:6" ht="12.75">
      <c r="A13" s="15">
        <v>400</v>
      </c>
      <c r="B13" s="20">
        <f t="shared" si="0"/>
        <v>1.3178817277047015</v>
      </c>
      <c r="C13" s="19">
        <f t="shared" si="1"/>
        <v>0.2596586525665579</v>
      </c>
      <c r="D13" s="16">
        <f t="shared" si="2"/>
        <v>0.08189626355281884</v>
      </c>
      <c r="E13" s="16">
        <f t="shared" si="3"/>
        <v>0.03358318928371983</v>
      </c>
      <c r="F13" s="16">
        <f t="shared" si="4"/>
        <v>0.01618734520182869</v>
      </c>
    </row>
    <row r="14" spans="1:6" ht="12.75">
      <c r="A14" s="15">
        <v>450</v>
      </c>
      <c r="B14" s="20">
        <f t="shared" si="0"/>
        <v>1.667944061626263</v>
      </c>
      <c r="C14" s="19">
        <f t="shared" si="1"/>
        <v>0.3286304821545499</v>
      </c>
      <c r="D14" s="19">
        <f t="shared" si="2"/>
        <v>0.10364995855903636</v>
      </c>
      <c r="E14" s="16">
        <f t="shared" si="3"/>
        <v>0.04250372393720792</v>
      </c>
      <c r="F14" s="16">
        <f t="shared" si="4"/>
        <v>0.02048710877106444</v>
      </c>
    </row>
    <row r="15" spans="1:6" ht="12.75">
      <c r="A15" s="15">
        <v>500</v>
      </c>
      <c r="B15" s="20">
        <f t="shared" si="0"/>
        <v>2.059190199538597</v>
      </c>
      <c r="C15" s="19">
        <f t="shared" si="1"/>
        <v>0.40571664463524676</v>
      </c>
      <c r="D15" s="19">
        <f t="shared" si="2"/>
        <v>0.12796291180127947</v>
      </c>
      <c r="E15" s="16">
        <f t="shared" si="3"/>
        <v>0.05247373325581224</v>
      </c>
      <c r="F15" s="16">
        <f t="shared" si="4"/>
        <v>0.025292726877857333</v>
      </c>
    </row>
    <row r="16" spans="1:6" ht="12.75">
      <c r="A16" s="15">
        <v>550</v>
      </c>
      <c r="B16" s="20">
        <f t="shared" si="0"/>
        <v>2.4916201414417016</v>
      </c>
      <c r="C16" s="19">
        <f t="shared" si="1"/>
        <v>0.4909171400086484</v>
      </c>
      <c r="D16" s="19">
        <f t="shared" si="2"/>
        <v>0.15483512327954813</v>
      </c>
      <c r="E16" s="16">
        <f t="shared" si="3"/>
        <v>0.0634932172395328</v>
      </c>
      <c r="F16" s="16">
        <f t="shared" si="4"/>
        <v>0.030604199522207373</v>
      </c>
    </row>
    <row r="17" spans="1:6" ht="12.75">
      <c r="A17" s="15">
        <v>600</v>
      </c>
      <c r="B17" s="20">
        <f t="shared" si="0"/>
        <v>2.965233887335579</v>
      </c>
      <c r="C17" s="19">
        <f t="shared" si="1"/>
        <v>0.5842319682747551</v>
      </c>
      <c r="D17" s="19">
        <f t="shared" si="2"/>
        <v>0.18426659299384243</v>
      </c>
      <c r="E17" s="16">
        <f t="shared" si="3"/>
        <v>0.07556217588836964</v>
      </c>
      <c r="F17" s="16">
        <f t="shared" si="4"/>
        <v>0.03642152670411456</v>
      </c>
    </row>
    <row r="18" spans="1:6" ht="12.75">
      <c r="A18" s="15">
        <v>650</v>
      </c>
      <c r="B18" s="20">
        <f t="shared" si="0"/>
        <v>3.4800314372202283</v>
      </c>
      <c r="C18" s="19">
        <f t="shared" si="1"/>
        <v>0.6856611294335668</v>
      </c>
      <c r="D18" s="19">
        <f t="shared" si="2"/>
        <v>0.21625732094416228</v>
      </c>
      <c r="E18" s="16">
        <f t="shared" si="3"/>
        <v>0.08868060920232268</v>
      </c>
      <c r="F18" s="16">
        <f t="shared" si="4"/>
        <v>0.042744708423578893</v>
      </c>
    </row>
    <row r="19" spans="1:6" ht="12.75">
      <c r="A19" s="15">
        <v>700</v>
      </c>
      <c r="B19" s="20">
        <f t="shared" si="0"/>
        <v>4.03601279109565</v>
      </c>
      <c r="C19" s="19">
        <f t="shared" si="1"/>
        <v>0.7952046234850834</v>
      </c>
      <c r="D19" s="19">
        <f t="shared" si="2"/>
        <v>0.25080730713050775</v>
      </c>
      <c r="E19" s="19">
        <f t="shared" si="3"/>
        <v>0.10284851718139199</v>
      </c>
      <c r="F19" s="16">
        <f t="shared" si="4"/>
        <v>0.04957374468060037</v>
      </c>
    </row>
    <row r="20" spans="1:6" ht="12.75">
      <c r="A20" s="15">
        <v>750</v>
      </c>
      <c r="B20" s="20">
        <f t="shared" si="0"/>
        <v>4.633177948961842</v>
      </c>
      <c r="C20" s="19">
        <f t="shared" si="1"/>
        <v>0.9128624504293049</v>
      </c>
      <c r="D20" s="19">
        <f t="shared" si="2"/>
        <v>0.28791655155287876</v>
      </c>
      <c r="E20" s="19">
        <f t="shared" si="3"/>
        <v>0.11806589982557755</v>
      </c>
      <c r="F20" s="16">
        <f t="shared" si="4"/>
        <v>0.056908635475179</v>
      </c>
    </row>
    <row r="21" spans="1:6" ht="12.75">
      <c r="A21" s="15">
        <v>800</v>
      </c>
      <c r="B21" s="20">
        <f t="shared" si="0"/>
        <v>5.271526910818806</v>
      </c>
      <c r="C21" s="20">
        <f t="shared" si="1"/>
        <v>1.0386346102662316</v>
      </c>
      <c r="D21" s="19">
        <f t="shared" si="2"/>
        <v>0.3275850542112754</v>
      </c>
      <c r="E21" s="19">
        <f t="shared" si="3"/>
        <v>0.13433275713487933</v>
      </c>
      <c r="F21" s="16">
        <f t="shared" si="4"/>
        <v>0.06474938080731477</v>
      </c>
    </row>
    <row r="22" spans="1:6" ht="12.75">
      <c r="A22" s="15">
        <v>850</v>
      </c>
      <c r="B22" s="20">
        <f t="shared" si="0"/>
        <v>5.951059676666544</v>
      </c>
      <c r="C22" s="20">
        <f t="shared" si="1"/>
        <v>1.1725211029958629</v>
      </c>
      <c r="D22" s="19">
        <f t="shared" si="2"/>
        <v>0.3698128151056977</v>
      </c>
      <c r="E22" s="19">
        <f t="shared" si="3"/>
        <v>0.15164908910929736</v>
      </c>
      <c r="F22" s="16">
        <f t="shared" si="4"/>
        <v>0.0730959806770077</v>
      </c>
    </row>
    <row r="23" spans="1:6" ht="12.75">
      <c r="A23" s="15">
        <v>900</v>
      </c>
      <c r="B23" s="20">
        <f t="shared" si="0"/>
        <v>6.671776246505052</v>
      </c>
      <c r="C23" s="20">
        <f t="shared" si="1"/>
        <v>1.3145219286181995</v>
      </c>
      <c r="D23" s="19">
        <f t="shared" si="2"/>
        <v>0.41459983423614544</v>
      </c>
      <c r="E23" s="19">
        <f t="shared" si="3"/>
        <v>0.1700148957488317</v>
      </c>
      <c r="F23" s="16">
        <f t="shared" si="4"/>
        <v>0.08194843508425775</v>
      </c>
    </row>
    <row r="24" spans="1:6" ht="12.75">
      <c r="A24" s="15">
        <v>950</v>
      </c>
      <c r="B24" s="20">
        <f t="shared" si="0"/>
        <v>7.4336766203343325</v>
      </c>
      <c r="C24" s="20">
        <f t="shared" si="1"/>
        <v>1.4646370871332404</v>
      </c>
      <c r="D24" s="19">
        <f t="shared" si="2"/>
        <v>0.4619461116026188</v>
      </c>
      <c r="E24" s="19">
        <f t="shared" si="3"/>
        <v>0.1894301770534822</v>
      </c>
      <c r="F24" s="16">
        <f t="shared" si="4"/>
        <v>0.09130674402906498</v>
      </c>
    </row>
    <row r="25" spans="1:6" ht="12.75">
      <c r="A25" s="15">
        <v>1000</v>
      </c>
      <c r="B25" s="20">
        <f t="shared" si="0"/>
        <v>8.236760798154387</v>
      </c>
      <c r="C25" s="20">
        <f t="shared" si="1"/>
        <v>1.622866578540987</v>
      </c>
      <c r="D25" s="19">
        <f t="shared" si="2"/>
        <v>0.5118516472051179</v>
      </c>
      <c r="E25" s="19">
        <f t="shared" si="3"/>
        <v>0.20989493302324896</v>
      </c>
      <c r="F25" s="19">
        <f t="shared" si="4"/>
        <v>0.10117090751142933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Dautenhahn</dc:creator>
  <cp:keywords/>
  <dc:description/>
  <cp:lastModifiedBy>Michael Parrack</cp:lastModifiedBy>
  <cp:lastPrinted>2000-09-20T13:42:18Z</cp:lastPrinted>
  <dcterms:created xsi:type="dcterms:W3CDTF">1999-12-20T15:17:12Z</dcterms:created>
  <dcterms:modified xsi:type="dcterms:W3CDTF">2020-04-09T15:02:48Z</dcterms:modified>
  <cp:category/>
  <cp:version/>
  <cp:contentType/>
  <cp:contentStatus/>
</cp:coreProperties>
</file>